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21075" windowHeight="10005"/>
  </bookViews>
  <sheets>
    <sheet name="Munka1" sheetId="1" r:id="rId1"/>
  </sheets>
  <calcPr calcId="144525"/>
</workbook>
</file>

<file path=xl/calcChain.xml><?xml version="1.0" encoding="utf-8"?>
<calcChain xmlns="http://schemas.openxmlformats.org/spreadsheetml/2006/main">
  <c r="E10" i="1" l="1"/>
  <c r="E9" i="1"/>
  <c r="D10" i="1"/>
  <c r="D9" i="1"/>
  <c r="G10" i="1" l="1"/>
  <c r="G9" i="1"/>
  <c r="A15" i="1"/>
  <c r="A14" i="1"/>
  <c r="B36" i="1"/>
  <c r="C36" i="1"/>
  <c r="G36" i="1"/>
  <c r="B37" i="1"/>
  <c r="C37" i="1"/>
  <c r="G37" i="1"/>
  <c r="B38" i="1"/>
  <c r="C38" i="1"/>
  <c r="G38" i="1"/>
  <c r="B39" i="1"/>
  <c r="C39" i="1"/>
  <c r="G39" i="1"/>
  <c r="B40" i="1"/>
  <c r="C40" i="1"/>
  <c r="G40" i="1"/>
  <c r="B41" i="1"/>
  <c r="C41" i="1"/>
  <c r="G41" i="1"/>
  <c r="B42" i="1"/>
  <c r="C42" i="1"/>
  <c r="G42" i="1"/>
  <c r="B43" i="1"/>
  <c r="C43" i="1"/>
  <c r="G43" i="1"/>
  <c r="B44" i="1"/>
  <c r="C44" i="1"/>
  <c r="G44" i="1"/>
  <c r="B45" i="1"/>
  <c r="C45" i="1"/>
  <c r="G45" i="1"/>
  <c r="B46" i="1"/>
  <c r="C46" i="1"/>
  <c r="G46" i="1"/>
  <c r="B47" i="1"/>
  <c r="C47" i="1"/>
  <c r="G47" i="1"/>
  <c r="B48" i="1"/>
  <c r="C48" i="1"/>
  <c r="G48" i="1"/>
  <c r="B49" i="1"/>
  <c r="C49" i="1"/>
  <c r="G49" i="1"/>
  <c r="B50" i="1"/>
  <c r="C50" i="1"/>
  <c r="G50" i="1"/>
  <c r="B51" i="1"/>
  <c r="C51" i="1"/>
  <c r="G51" i="1"/>
  <c r="B52" i="1"/>
  <c r="C52" i="1"/>
  <c r="G52" i="1"/>
  <c r="B53" i="1"/>
  <c r="C53" i="1"/>
  <c r="G53" i="1"/>
  <c r="B54" i="1"/>
  <c r="C54" i="1"/>
  <c r="G54" i="1"/>
  <c r="B55" i="1"/>
  <c r="C55" i="1"/>
  <c r="G55" i="1"/>
  <c r="B56" i="1"/>
  <c r="C56" i="1"/>
  <c r="G56" i="1"/>
  <c r="B57" i="1"/>
  <c r="C57" i="1"/>
  <c r="G57" i="1"/>
  <c r="B58" i="1"/>
  <c r="C58" i="1"/>
  <c r="G58" i="1"/>
  <c r="B30" i="1"/>
  <c r="B31" i="1"/>
  <c r="B32" i="1"/>
  <c r="B33" i="1"/>
  <c r="B34" i="1"/>
  <c r="B35" i="1"/>
  <c r="B29" i="1"/>
  <c r="G30" i="1"/>
  <c r="G31" i="1"/>
  <c r="G32" i="1"/>
  <c r="G33" i="1"/>
  <c r="G34" i="1"/>
  <c r="G35" i="1"/>
  <c r="C30" i="1"/>
  <c r="C31" i="1"/>
  <c r="C32" i="1"/>
  <c r="C33" i="1"/>
  <c r="C34" i="1"/>
  <c r="C35" i="1"/>
  <c r="G29" i="1"/>
  <c r="F9" i="1"/>
  <c r="F10" i="1"/>
  <c r="E31" i="1" s="1"/>
  <c r="C29" i="1"/>
  <c r="E58" i="1" l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J30" i="1" s="1"/>
  <c r="J31" i="1"/>
  <c r="E2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F31" i="1"/>
  <c r="D32" i="1"/>
  <c r="I32" i="1" s="1"/>
  <c r="F33" i="1"/>
  <c r="D34" i="1"/>
  <c r="I34" i="1" s="1"/>
  <c r="D30" i="1"/>
  <c r="I30" i="1" s="1"/>
  <c r="F35" i="1"/>
  <c r="D35" i="1"/>
  <c r="I35" i="1" s="1"/>
  <c r="D33" i="1"/>
  <c r="D31" i="1"/>
  <c r="I31" i="1" s="1"/>
  <c r="F34" i="1"/>
  <c r="F32" i="1"/>
  <c r="F30" i="1"/>
  <c r="D36" i="1"/>
  <c r="I36" i="1" s="1"/>
  <c r="J32" i="1"/>
  <c r="F58" i="1"/>
  <c r="J58" i="1" s="1"/>
  <c r="D58" i="1"/>
  <c r="F57" i="1"/>
  <c r="J57" i="1" s="1"/>
  <c r="D57" i="1"/>
  <c r="F56" i="1"/>
  <c r="J56" i="1" s="1"/>
  <c r="D56" i="1"/>
  <c r="I56" i="1" s="1"/>
  <c r="F55" i="1"/>
  <c r="D55" i="1"/>
  <c r="F54" i="1"/>
  <c r="J54" i="1" s="1"/>
  <c r="D54" i="1"/>
  <c r="F53" i="1"/>
  <c r="J53" i="1" s="1"/>
  <c r="D53" i="1"/>
  <c r="F52" i="1"/>
  <c r="J52" i="1" s="1"/>
  <c r="D52" i="1"/>
  <c r="I52" i="1" s="1"/>
  <c r="F51" i="1"/>
  <c r="D51" i="1"/>
  <c r="F50" i="1"/>
  <c r="J50" i="1" s="1"/>
  <c r="D50" i="1"/>
  <c r="F49" i="1"/>
  <c r="J49" i="1" s="1"/>
  <c r="D49" i="1"/>
  <c r="F48" i="1"/>
  <c r="J48" i="1" s="1"/>
  <c r="D48" i="1"/>
  <c r="I48" i="1" s="1"/>
  <c r="F47" i="1"/>
  <c r="D47" i="1"/>
  <c r="F46" i="1"/>
  <c r="J46" i="1" s="1"/>
  <c r="D46" i="1"/>
  <c r="F45" i="1"/>
  <c r="J45" i="1" s="1"/>
  <c r="D45" i="1"/>
  <c r="F44" i="1"/>
  <c r="J44" i="1" s="1"/>
  <c r="D44" i="1"/>
  <c r="I44" i="1" s="1"/>
  <c r="F43" i="1"/>
  <c r="D43" i="1"/>
  <c r="F42" i="1"/>
  <c r="J42" i="1" s="1"/>
  <c r="D42" i="1"/>
  <c r="F41" i="1"/>
  <c r="J41" i="1" s="1"/>
  <c r="D41" i="1"/>
  <c r="F40" i="1"/>
  <c r="J40" i="1" s="1"/>
  <c r="D40" i="1"/>
  <c r="I40" i="1" s="1"/>
  <c r="F39" i="1"/>
  <c r="J39" i="1" s="1"/>
  <c r="D39" i="1"/>
  <c r="F38" i="1"/>
  <c r="J38" i="1" s="1"/>
  <c r="D38" i="1"/>
  <c r="F37" i="1"/>
  <c r="J37" i="1" s="1"/>
  <c r="D37" i="1"/>
  <c r="F36" i="1"/>
  <c r="J36" i="1" s="1"/>
  <c r="I57" i="1"/>
  <c r="I55" i="1"/>
  <c r="I53" i="1"/>
  <c r="I51" i="1"/>
  <c r="I49" i="1"/>
  <c r="I47" i="1"/>
  <c r="I45" i="1"/>
  <c r="I43" i="1"/>
  <c r="I41" i="1"/>
  <c r="I37" i="1"/>
  <c r="I33" i="1"/>
  <c r="J29" i="1"/>
  <c r="J55" i="1"/>
  <c r="J51" i="1"/>
  <c r="J47" i="1"/>
  <c r="J43" i="1"/>
  <c r="J35" i="1"/>
  <c r="J33" i="1"/>
  <c r="D29" i="1"/>
  <c r="I29" i="1" s="1"/>
  <c r="F29" i="1"/>
  <c r="J34" i="1" l="1"/>
  <c r="I38" i="1"/>
  <c r="I39" i="1"/>
  <c r="I42" i="1"/>
  <c r="I46" i="1"/>
  <c r="I50" i="1"/>
  <c r="I54" i="1"/>
  <c r="I58" i="1"/>
</calcChain>
</file>

<file path=xl/sharedStrings.xml><?xml version="1.0" encoding="utf-8"?>
<sst xmlns="http://schemas.openxmlformats.org/spreadsheetml/2006/main" count="18" uniqueCount="18">
  <si>
    <t>Ks</t>
  </si>
  <si>
    <t>A-</t>
  </si>
  <si>
    <t>H+</t>
  </si>
  <si>
    <t>ha HA</t>
  </si>
  <si>
    <t>ha A</t>
  </si>
  <si>
    <t>log A</t>
  </si>
  <si>
    <t>log HA</t>
  </si>
  <si>
    <t>OH-</t>
  </si>
  <si>
    <t xml:space="preserve">pl: ha 2*10^(-2), akkor </t>
  </si>
  <si>
    <t>együttható: 2</t>
  </si>
  <si>
    <t>kitevő: -2</t>
  </si>
  <si>
    <t>Gyenge sav illetve bázis egyensúlyi diagram készítő </t>
  </si>
  <si>
    <t>2.4.2</t>
  </si>
  <si>
    <t>együtthatója</t>
  </si>
  <si>
    <t>kitevője</t>
  </si>
  <si>
    <t>Megjegyzés: ha bázisról van szó akkor a hidrolízis állandóját írd be!</t>
  </si>
  <si>
    <t>Írd be a kérdéses anyag Ks-sét és koncentrációját a táblázatba!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</si>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</sst>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5"/>
      <color theme="6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8"/>
      <color theme="4"/>
      <name val="Times New Roman"/>
      <family val="1"/>
      <charset val="238"/>
    </font>
    <font>
      <b/>
      <i/>
      <sz val="18"/>
      <color theme="4"/>
      <name val="Calibri"/>
      <family val="2"/>
      <charset val="238"/>
      <scheme val="minor"/>
    </font>
    <font>
      <sz val="12"/>
      <color theme="4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0" tint="-4.9989318521683403E-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4" fillId="0" borderId="1" xfId="0" applyFont="1" applyBorder="1"/>
    <xf numFmtId="0" fontId="5" fillId="0" borderId="1" xfId="0" applyFont="1" applyBorder="1"/>
    <xf numFmtId="0" fontId="2" fillId="2" borderId="2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Egyértékű gyenge sav vagy bázis logaritmikus</a:t>
            </a:r>
            <a:r>
              <a:rPr lang="hu-HU" baseline="0"/>
              <a:t> egyensúlyi diagaramja</a:t>
            </a:r>
            <a:endParaRPr lang="hu-HU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Munka1!$A$14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xVal>
            <c:numRef>
              <c:f>Munka1!$A$29:$A$58</c:f>
              <c:numCache>
                <c:formatCode>General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</c:numCache>
            </c:numRef>
          </c:xVal>
          <c:yVal>
            <c:numRef>
              <c:f>Munka1!$I$29:$I$58</c:f>
              <c:numCache>
                <c:formatCode>General</c:formatCode>
                <c:ptCount val="30"/>
                <c:pt idx="0">
                  <c:v>-12</c:v>
                </c:pt>
                <c:pt idx="1">
                  <c:v>-11.5</c:v>
                </c:pt>
                <c:pt idx="2">
                  <c:v>-11</c:v>
                </c:pt>
                <c:pt idx="3">
                  <c:v>-10.5</c:v>
                </c:pt>
                <c:pt idx="4">
                  <c:v>-10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-8</c:v>
                </c:pt>
                <c:pt idx="9">
                  <c:v>-7.5</c:v>
                </c:pt>
                <c:pt idx="10">
                  <c:v>-7</c:v>
                </c:pt>
                <c:pt idx="11">
                  <c:v>-6.5</c:v>
                </c:pt>
                <c:pt idx="12">
                  <c:v>-6</c:v>
                </c:pt>
                <c:pt idx="13">
                  <c:v>-5.5</c:v>
                </c:pt>
                <c:pt idx="14">
                  <c:v>-5</c:v>
                </c:pt>
                <c:pt idx="15">
                  <c:v>-4.5</c:v>
                </c:pt>
                <c:pt idx="16">
                  <c:v>-4</c:v>
                </c:pt>
                <c:pt idx="17">
                  <c:v>-3.5</c:v>
                </c:pt>
                <c:pt idx="18">
                  <c:v>-3</c:v>
                </c:pt>
                <c:pt idx="19">
                  <c:v>-2.5</c:v>
                </c:pt>
                <c:pt idx="20">
                  <c:v>-2.15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Munka1!$A$15</c:f>
              <c:strCache>
                <c:ptCount val="1"/>
                <c:pt idx="0">
                  <c:v>BH+</c:v>
                </c:pt>
              </c:strCache>
            </c:strRef>
          </c:tx>
          <c:marker>
            <c:symbol val="none"/>
          </c:marker>
          <c:xVal>
            <c:numRef>
              <c:f>Munka1!$A$29:$A$58</c:f>
              <c:numCache>
                <c:formatCode>General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</c:numCache>
            </c:numRef>
          </c:xVal>
          <c:yVal>
            <c:numRef>
              <c:f>Munka1!$J$29:$J$58</c:f>
              <c:numCache>
                <c:formatCode>General</c:formatCode>
                <c:ptCount val="3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-2.15</c:v>
                </c:pt>
                <c:pt idx="21">
                  <c:v>-2.5000000000000013</c:v>
                </c:pt>
                <c:pt idx="22">
                  <c:v>-3</c:v>
                </c:pt>
                <c:pt idx="23">
                  <c:v>-3.5000000000000018</c:v>
                </c:pt>
                <c:pt idx="24">
                  <c:v>-4</c:v>
                </c:pt>
                <c:pt idx="25">
                  <c:v>-4.5000000000000009</c:v>
                </c:pt>
                <c:pt idx="26">
                  <c:v>-5</c:v>
                </c:pt>
                <c:pt idx="27">
                  <c:v>-5.5000000000000009</c:v>
                </c:pt>
                <c:pt idx="28">
                  <c:v>-6</c:v>
                </c:pt>
                <c:pt idx="29">
                  <c:v>-6.5000000000000018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Munka1!$A$16</c:f>
              <c:strCache>
                <c:ptCount val="1"/>
                <c:pt idx="0">
                  <c:v>H+</c:v>
                </c:pt>
              </c:strCache>
            </c:strRef>
          </c:tx>
          <c:marker>
            <c:symbol val="none"/>
          </c:marker>
          <c:xVal>
            <c:numRef>
              <c:f>Munka1!$A$29:$A$58</c:f>
              <c:numCache>
                <c:formatCode>General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</c:numCache>
            </c:numRef>
          </c:xVal>
          <c:yVal>
            <c:numRef>
              <c:f>Munka1!$G$29:$G$58</c:f>
              <c:numCache>
                <c:formatCode>General</c:formatCode>
                <c:ptCount val="30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-5.5</c:v>
                </c:pt>
                <c:pt idx="12">
                  <c:v>-6</c:v>
                </c:pt>
                <c:pt idx="13">
                  <c:v>-6.5</c:v>
                </c:pt>
                <c:pt idx="14">
                  <c:v>-7</c:v>
                </c:pt>
                <c:pt idx="15">
                  <c:v>-7.5</c:v>
                </c:pt>
                <c:pt idx="16">
                  <c:v>-8</c:v>
                </c:pt>
                <c:pt idx="17">
                  <c:v>-8.5</c:v>
                </c:pt>
                <c:pt idx="18">
                  <c:v>-9</c:v>
                </c:pt>
                <c:pt idx="19">
                  <c:v>-9.5</c:v>
                </c:pt>
                <c:pt idx="20">
                  <c:v>-10</c:v>
                </c:pt>
                <c:pt idx="21">
                  <c:v>-10.5</c:v>
                </c:pt>
                <c:pt idx="22">
                  <c:v>-11</c:v>
                </c:pt>
                <c:pt idx="23">
                  <c:v>-11.5</c:v>
                </c:pt>
                <c:pt idx="24">
                  <c:v>-12</c:v>
                </c:pt>
                <c:pt idx="25">
                  <c:v>-12.5</c:v>
                </c:pt>
                <c:pt idx="26">
                  <c:v>-13</c:v>
                </c:pt>
                <c:pt idx="27">
                  <c:v>-13.5</c:v>
                </c:pt>
                <c:pt idx="28">
                  <c:v>-14</c:v>
                </c:pt>
                <c:pt idx="29">
                  <c:v>-14.5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Munka1!$A$17</c:f>
              <c:strCache>
                <c:ptCount val="1"/>
                <c:pt idx="0">
                  <c:v>OH-</c:v>
                </c:pt>
              </c:strCache>
            </c:strRef>
          </c:tx>
          <c:marker>
            <c:symbol val="none"/>
          </c:marker>
          <c:xVal>
            <c:numRef>
              <c:f>Munka1!$A$29:$A$58</c:f>
              <c:numCache>
                <c:formatCode>General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</c:numCache>
            </c:numRef>
          </c:xVal>
          <c:yVal>
            <c:numRef>
              <c:f>Munka1!$B$29:$B$58</c:f>
              <c:numCache>
                <c:formatCode>General</c:formatCode>
                <c:ptCount val="30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-7.5</c:v>
                </c:pt>
                <c:pt idx="14">
                  <c:v>-7</c:v>
                </c:pt>
                <c:pt idx="15">
                  <c:v>-6.5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-4.5</c:v>
                </c:pt>
                <c:pt idx="20">
                  <c:v>-4</c:v>
                </c:pt>
                <c:pt idx="21">
                  <c:v>-3.5</c:v>
                </c:pt>
                <c:pt idx="22">
                  <c:v>-3</c:v>
                </c:pt>
                <c:pt idx="23">
                  <c:v>-2.5</c:v>
                </c:pt>
                <c:pt idx="24">
                  <c:v>-2</c:v>
                </c:pt>
                <c:pt idx="25">
                  <c:v>-1.5</c:v>
                </c:pt>
                <c:pt idx="26">
                  <c:v>-1</c:v>
                </c:pt>
                <c:pt idx="27">
                  <c:v>-0.5</c:v>
                </c:pt>
                <c:pt idx="28">
                  <c:v>0</c:v>
                </c:pt>
                <c:pt idx="29">
                  <c:v>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67136"/>
        <c:axId val="91069056"/>
      </c:scatterChart>
      <c:valAx>
        <c:axId val="91067136"/>
        <c:scaling>
          <c:orientation val="minMax"/>
          <c:max val="1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pH</a:t>
                </a:r>
              </a:p>
            </c:rich>
          </c:tx>
          <c:layout>
            <c:manualLayout>
              <c:xMode val="edge"/>
              <c:yMode val="edge"/>
              <c:x val="0.94345089881473021"/>
              <c:y val="0.19681612212266572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crossAx val="91069056"/>
        <c:crosses val="autoZero"/>
        <c:crossBetween val="midCat"/>
      </c:valAx>
      <c:valAx>
        <c:axId val="91069056"/>
        <c:scaling>
          <c:orientation val="minMax"/>
          <c:max val="0"/>
          <c:min val="-1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lgc</a:t>
                </a:r>
              </a:p>
            </c:rich>
          </c:tx>
          <c:layout>
            <c:manualLayout>
              <c:xMode val="edge"/>
              <c:yMode val="edge"/>
              <c:x val="3.3664087878451099E-2"/>
              <c:y val="0.302877967840226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067136"/>
        <c:crosses val="autoZero"/>
        <c:crossBetween val="midCat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10</xdr:row>
      <xdr:rowOff>85725</xdr:rowOff>
    </xdr:from>
    <xdr:to>
      <xdr:col>4</xdr:col>
      <xdr:colOff>685801</xdr:colOff>
      <xdr:row>32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nal">
  <a:themeElements>
    <a:clrScheme name="Egyéni 3. sém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129E3"/>
      </a:accent1>
      <a:accent2>
        <a:srgbClr val="AAE22C"/>
      </a:accent2>
      <a:accent3>
        <a:srgbClr val="7447CD"/>
      </a:accent3>
      <a:accent4>
        <a:srgbClr val="12B668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3"/>
  <sheetViews>
    <sheetView tabSelected="1" workbookViewId="0">
      <selection activeCell="C12" sqref="C12"/>
    </sheetView>
  </sheetViews>
  <sheetFormatPr defaultRowHeight="15" x14ac:dyDescent="0.25"/>
  <cols>
    <col min="1" max="1" width="10.140625" bestFit="1" customWidth="1"/>
    <col min="2" max="2" width="21.85546875" customWidth="1"/>
    <col min="3" max="3" width="18" customWidth="1"/>
    <col min="4" max="4" width="34.5703125" customWidth="1"/>
    <col min="5" max="5" width="41.42578125" bestFit="1" customWidth="1"/>
    <col min="8" max="8" width="14.140625" customWidth="1"/>
  </cols>
  <sheetData>
    <row r="1" spans="1:7" ht="24" thickBot="1" x14ac:dyDescent="0.4">
      <c r="A1" s="11" t="s">
        <v>12</v>
      </c>
      <c r="B1" s="11" t="s">
        <v>11</v>
      </c>
      <c r="C1" s="12"/>
      <c r="D1" s="12"/>
      <c r="E1" s="4"/>
    </row>
    <row r="2" spans="1:7" ht="11.25" customHeight="1" x14ac:dyDescent="0.35">
      <c r="A2" s="3"/>
      <c r="B2" s="3"/>
      <c r="C2" s="4"/>
      <c r="D2" s="4"/>
      <c r="E2" s="4"/>
    </row>
    <row r="3" spans="1:7" s="9" customFormat="1" ht="15.75" x14ac:dyDescent="0.25">
      <c r="A3" s="7" t="s">
        <v>16</v>
      </c>
      <c r="C3" s="8"/>
      <c r="D3" s="8"/>
      <c r="E3" s="8"/>
    </row>
    <row r="4" spans="1:7" s="9" customFormat="1" ht="15.75" x14ac:dyDescent="0.25">
      <c r="A4" s="6"/>
      <c r="B4" s="7" t="s">
        <v>8</v>
      </c>
      <c r="C4" s="7" t="s">
        <v>9</v>
      </c>
      <c r="D4" s="8"/>
    </row>
    <row r="5" spans="1:7" s="9" customFormat="1" ht="15.75" x14ac:dyDescent="0.25">
      <c r="A5" s="10"/>
      <c r="B5" s="8"/>
      <c r="C5" s="7" t="s">
        <v>10</v>
      </c>
      <c r="D5" s="8"/>
    </row>
    <row r="6" spans="1:7" x14ac:dyDescent="0.25">
      <c r="A6" t="s">
        <v>15</v>
      </c>
    </row>
    <row r="8" spans="1:7" ht="19.5" x14ac:dyDescent="0.3">
      <c r="A8" s="13"/>
      <c r="B8" s="13" t="s">
        <v>13</v>
      </c>
      <c r="C8" s="13" t="s">
        <v>14</v>
      </c>
      <c r="F8" s="2"/>
    </row>
    <row r="9" spans="1:7" ht="19.5" x14ac:dyDescent="0.3">
      <c r="A9" s="13" t="s">
        <v>0</v>
      </c>
      <c r="B9" s="13">
        <v>1</v>
      </c>
      <c r="C9" s="13">
        <v>-10</v>
      </c>
      <c r="D9" s="5" t="str">
        <f>IF(C9&gt;=0,"Hibás! A kitevő legyen kisebb, mint 0!"," ")</f>
        <v xml:space="preserve"> </v>
      </c>
      <c r="E9" s="5" t="str">
        <f>IF(B9&lt;=0,"Hibás! Az együttható legyen nagyobb mint 0!"," ")</f>
        <v xml:space="preserve"> </v>
      </c>
      <c r="F9" s="2">
        <f>B9*10^(C9)</f>
        <v>1E-10</v>
      </c>
      <c r="G9" s="1">
        <f>B9*10^(C9)</f>
        <v>1E-10</v>
      </c>
    </row>
    <row r="10" spans="1:7" ht="19.5" x14ac:dyDescent="0.3">
      <c r="A10" s="13" t="s">
        <v>17</v>
      </c>
      <c r="B10" s="13">
        <v>1</v>
      </c>
      <c r="C10" s="13">
        <v>-2</v>
      </c>
      <c r="D10" s="5" t="str">
        <f>IF(C10&gt;=0,"Hibás! A kitevő legyen kisebb, mint 0!"," ")</f>
        <v xml:space="preserve"> </v>
      </c>
      <c r="E10" s="5" t="str">
        <f>IF(B10&lt;=0,"Hibás! Az együttható legyen nagyobb mint 0!"," ")</f>
        <v xml:space="preserve"> </v>
      </c>
      <c r="F10" s="2">
        <f>B10*10^(C10)</f>
        <v>0.01</v>
      </c>
      <c r="G10" s="1">
        <f>B10*10^(C10)</f>
        <v>0.01</v>
      </c>
    </row>
    <row r="11" spans="1:7" s="15" customFormat="1" ht="13.5" customHeight="1" x14ac:dyDescent="0.25"/>
    <row r="12" spans="1:7" s="15" customFormat="1" x14ac:dyDescent="0.25"/>
    <row r="13" spans="1:7" s="15" customFormat="1" x14ac:dyDescent="0.25"/>
    <row r="14" spans="1:7" s="15" customFormat="1" x14ac:dyDescent="0.25">
      <c r="A14" s="15" t="str">
        <f>IF($C$9&gt;-7,"A-","B")</f>
        <v>B</v>
      </c>
    </row>
    <row r="15" spans="1:7" s="15" customFormat="1" x14ac:dyDescent="0.25">
      <c r="A15" s="15" t="str">
        <f>IF($C$9&gt;-7,"HA","BH+")</f>
        <v>BH+</v>
      </c>
    </row>
    <row r="16" spans="1:7" s="15" customFormat="1" x14ac:dyDescent="0.25">
      <c r="A16" s="15" t="s">
        <v>2</v>
      </c>
    </row>
    <row r="17" spans="1:10" s="16" customFormat="1" x14ac:dyDescent="0.25">
      <c r="A17" s="15" t="s">
        <v>7</v>
      </c>
    </row>
    <row r="18" spans="1:10" s="15" customFormat="1" x14ac:dyDescent="0.25"/>
    <row r="19" spans="1:10" s="15" customFormat="1" x14ac:dyDescent="0.25"/>
    <row r="20" spans="1:10" s="15" customFormat="1" x14ac:dyDescent="0.25"/>
    <row r="21" spans="1:10" s="15" customFormat="1" x14ac:dyDescent="0.25"/>
    <row r="22" spans="1:10" s="15" customFormat="1" x14ac:dyDescent="0.25"/>
    <row r="23" spans="1:10" s="15" customFormat="1" x14ac:dyDescent="0.25"/>
    <row r="24" spans="1:10" s="15" customFormat="1" x14ac:dyDescent="0.25"/>
    <row r="25" spans="1:10" s="15" customFormat="1" x14ac:dyDescent="0.25"/>
    <row r="26" spans="1:10" s="15" customFormat="1" x14ac:dyDescent="0.25"/>
    <row r="27" spans="1:10" s="15" customFormat="1" x14ac:dyDescent="0.25"/>
    <row r="28" spans="1:10" s="15" customFormat="1" x14ac:dyDescent="0.25">
      <c r="D28" s="15" t="s">
        <v>5</v>
      </c>
      <c r="E28" s="15" t="s">
        <v>1</v>
      </c>
      <c r="F28" s="15" t="s">
        <v>6</v>
      </c>
      <c r="I28" s="15" t="s">
        <v>4</v>
      </c>
      <c r="J28" s="15" t="s">
        <v>3</v>
      </c>
    </row>
    <row r="29" spans="1:10" s="15" customFormat="1" x14ac:dyDescent="0.25">
      <c r="A29" s="15">
        <v>0</v>
      </c>
      <c r="B29" s="15">
        <f>-14+A29</f>
        <v>-14</v>
      </c>
      <c r="C29" s="15">
        <f>10^(-A29)</f>
        <v>1</v>
      </c>
      <c r="D29" s="15">
        <f t="shared" ref="D29:D58" si="0">A29+LOG($F$10)+LOG($F$9)</f>
        <v>-12</v>
      </c>
      <c r="E29" s="15">
        <f t="shared" ref="E29:E58" si="1">LOG($F$10)</f>
        <v>-2</v>
      </c>
      <c r="F29" s="15">
        <f t="shared" ref="F29:F58" si="2">LOG(C29*$F$10/($F$9+0))</f>
        <v>8</v>
      </c>
      <c r="G29" s="15">
        <f>-A29</f>
        <v>0</v>
      </c>
      <c r="I29" s="15">
        <f t="shared" ref="I29:I58" si="3">IF(A29=ABS(LOG($F$9)),(LOG($F$10)-0.15),IF(A29&gt;ABS(LOG($F$9)),E29,D29))</f>
        <v>-12</v>
      </c>
      <c r="J29" s="15">
        <f t="shared" ref="J29:J58" si="4">IF(A29=ABS(LOG($F$9)),(LOG($F$10)-0.15),IF(A29&gt;ABS(LOG($F$9)),F29,E29))</f>
        <v>-2</v>
      </c>
    </row>
    <row r="30" spans="1:10" s="15" customFormat="1" x14ac:dyDescent="0.25">
      <c r="A30" s="15">
        <v>0.5</v>
      </c>
      <c r="B30" s="15">
        <f t="shared" ref="B30:B58" si="5">-14+A30</f>
        <v>-13.5</v>
      </c>
      <c r="C30" s="15">
        <f t="shared" ref="C30:C35" si="6">10^(-A30)</f>
        <v>0.31622776601683794</v>
      </c>
      <c r="D30" s="15">
        <f t="shared" si="0"/>
        <v>-11.5</v>
      </c>
      <c r="E30" s="15">
        <f t="shared" si="1"/>
        <v>-2</v>
      </c>
      <c r="F30" s="15">
        <f t="shared" si="2"/>
        <v>7.5</v>
      </c>
      <c r="G30" s="15">
        <f t="shared" ref="G30:G35" si="7">-A30</f>
        <v>-0.5</v>
      </c>
      <c r="I30" s="15">
        <f t="shared" si="3"/>
        <v>-11.5</v>
      </c>
      <c r="J30" s="15">
        <f t="shared" si="4"/>
        <v>-2</v>
      </c>
    </row>
    <row r="31" spans="1:10" s="15" customFormat="1" x14ac:dyDescent="0.25">
      <c r="A31" s="15">
        <v>1</v>
      </c>
      <c r="B31" s="15">
        <f t="shared" si="5"/>
        <v>-13</v>
      </c>
      <c r="C31" s="15">
        <f t="shared" si="6"/>
        <v>0.1</v>
      </c>
      <c r="D31" s="15">
        <f t="shared" si="0"/>
        <v>-11</v>
      </c>
      <c r="E31" s="15">
        <f t="shared" si="1"/>
        <v>-2</v>
      </c>
      <c r="F31" s="15">
        <f t="shared" si="2"/>
        <v>7</v>
      </c>
      <c r="G31" s="15">
        <f t="shared" si="7"/>
        <v>-1</v>
      </c>
      <c r="I31" s="15">
        <f t="shared" si="3"/>
        <v>-11</v>
      </c>
      <c r="J31" s="15">
        <f t="shared" si="4"/>
        <v>-2</v>
      </c>
    </row>
    <row r="32" spans="1:10" s="15" customFormat="1" x14ac:dyDescent="0.25">
      <c r="A32" s="15">
        <v>1.5</v>
      </c>
      <c r="B32" s="15">
        <f t="shared" si="5"/>
        <v>-12.5</v>
      </c>
      <c r="C32" s="15">
        <f t="shared" si="6"/>
        <v>3.1622776601683784E-2</v>
      </c>
      <c r="D32" s="15">
        <f t="shared" si="0"/>
        <v>-10.5</v>
      </c>
      <c r="E32" s="15">
        <f t="shared" si="1"/>
        <v>-2</v>
      </c>
      <c r="F32" s="15">
        <f t="shared" si="2"/>
        <v>6.5</v>
      </c>
      <c r="G32" s="15">
        <f t="shared" si="7"/>
        <v>-1.5</v>
      </c>
      <c r="I32" s="15">
        <f t="shared" si="3"/>
        <v>-10.5</v>
      </c>
      <c r="J32" s="15">
        <f t="shared" si="4"/>
        <v>-2</v>
      </c>
    </row>
    <row r="33" spans="1:10" s="15" customFormat="1" x14ac:dyDescent="0.25">
      <c r="A33" s="15">
        <v>2</v>
      </c>
      <c r="B33" s="15">
        <f t="shared" si="5"/>
        <v>-12</v>
      </c>
      <c r="C33" s="15">
        <f t="shared" si="6"/>
        <v>0.01</v>
      </c>
      <c r="D33" s="15">
        <f t="shared" si="0"/>
        <v>-10</v>
      </c>
      <c r="E33" s="15">
        <f t="shared" si="1"/>
        <v>-2</v>
      </c>
      <c r="F33" s="15">
        <f t="shared" si="2"/>
        <v>6</v>
      </c>
      <c r="G33" s="15">
        <f t="shared" si="7"/>
        <v>-2</v>
      </c>
      <c r="I33" s="15">
        <f t="shared" si="3"/>
        <v>-10</v>
      </c>
      <c r="J33" s="15">
        <f t="shared" si="4"/>
        <v>-2</v>
      </c>
    </row>
    <row r="34" spans="1:10" s="15" customFormat="1" x14ac:dyDescent="0.25">
      <c r="A34" s="15">
        <v>2.5</v>
      </c>
      <c r="B34" s="15">
        <f t="shared" si="5"/>
        <v>-11.5</v>
      </c>
      <c r="C34" s="15">
        <f t="shared" si="6"/>
        <v>3.1622776601683764E-3</v>
      </c>
      <c r="D34" s="15">
        <f t="shared" si="0"/>
        <v>-9.5</v>
      </c>
      <c r="E34" s="15">
        <f t="shared" si="1"/>
        <v>-2</v>
      </c>
      <c r="F34" s="15">
        <f t="shared" si="2"/>
        <v>5.5</v>
      </c>
      <c r="G34" s="15">
        <f t="shared" si="7"/>
        <v>-2.5</v>
      </c>
      <c r="I34" s="15">
        <f t="shared" si="3"/>
        <v>-9.5</v>
      </c>
      <c r="J34" s="15">
        <f t="shared" si="4"/>
        <v>-2</v>
      </c>
    </row>
    <row r="35" spans="1:10" s="15" customFormat="1" x14ac:dyDescent="0.25">
      <c r="A35" s="15">
        <v>3</v>
      </c>
      <c r="B35" s="15">
        <f t="shared" si="5"/>
        <v>-11</v>
      </c>
      <c r="C35" s="15">
        <f t="shared" si="6"/>
        <v>1E-3</v>
      </c>
      <c r="D35" s="15">
        <f t="shared" si="0"/>
        <v>-9</v>
      </c>
      <c r="E35" s="15">
        <f t="shared" si="1"/>
        <v>-2</v>
      </c>
      <c r="F35" s="15">
        <f t="shared" si="2"/>
        <v>5</v>
      </c>
      <c r="G35" s="15">
        <f t="shared" si="7"/>
        <v>-3</v>
      </c>
      <c r="I35" s="15">
        <f t="shared" si="3"/>
        <v>-9</v>
      </c>
      <c r="J35" s="15">
        <f t="shared" si="4"/>
        <v>-2</v>
      </c>
    </row>
    <row r="36" spans="1:10" s="15" customFormat="1" x14ac:dyDescent="0.25">
      <c r="A36" s="15">
        <v>3.5</v>
      </c>
      <c r="B36" s="15">
        <f t="shared" si="5"/>
        <v>-10.5</v>
      </c>
      <c r="C36" s="15">
        <f t="shared" ref="C36:C58" si="8">10^(-A36)</f>
        <v>3.1622776601683783E-4</v>
      </c>
      <c r="D36" s="15">
        <f t="shared" si="0"/>
        <v>-8.5</v>
      </c>
      <c r="E36" s="15">
        <f t="shared" si="1"/>
        <v>-2</v>
      </c>
      <c r="F36" s="15">
        <f t="shared" si="2"/>
        <v>4.5</v>
      </c>
      <c r="G36" s="15">
        <f t="shared" ref="G36:G58" si="9">-A36</f>
        <v>-3.5</v>
      </c>
      <c r="I36" s="15">
        <f t="shared" si="3"/>
        <v>-8.5</v>
      </c>
      <c r="J36" s="15">
        <f t="shared" si="4"/>
        <v>-2</v>
      </c>
    </row>
    <row r="37" spans="1:10" s="15" customFormat="1" x14ac:dyDescent="0.25">
      <c r="A37" s="15">
        <v>4</v>
      </c>
      <c r="B37" s="15">
        <f t="shared" si="5"/>
        <v>-10</v>
      </c>
      <c r="C37" s="15">
        <f t="shared" si="8"/>
        <v>1E-4</v>
      </c>
      <c r="D37" s="15">
        <f t="shared" si="0"/>
        <v>-8</v>
      </c>
      <c r="E37" s="15">
        <f t="shared" si="1"/>
        <v>-2</v>
      </c>
      <c r="F37" s="15">
        <f t="shared" si="2"/>
        <v>4</v>
      </c>
      <c r="G37" s="15">
        <f t="shared" si="9"/>
        <v>-4</v>
      </c>
      <c r="I37" s="15">
        <f t="shared" si="3"/>
        <v>-8</v>
      </c>
      <c r="J37" s="15">
        <f t="shared" si="4"/>
        <v>-2</v>
      </c>
    </row>
    <row r="38" spans="1:10" s="15" customFormat="1" x14ac:dyDescent="0.25">
      <c r="A38" s="15">
        <v>4.5</v>
      </c>
      <c r="B38" s="15">
        <f t="shared" si="5"/>
        <v>-9.5</v>
      </c>
      <c r="C38" s="15">
        <f t="shared" si="8"/>
        <v>3.1622776601683748E-5</v>
      </c>
      <c r="D38" s="15">
        <f t="shared" si="0"/>
        <v>-7.5</v>
      </c>
      <c r="E38" s="15">
        <f t="shared" si="1"/>
        <v>-2</v>
      </c>
      <c r="F38" s="15">
        <f t="shared" si="2"/>
        <v>3.4999999999999996</v>
      </c>
      <c r="G38" s="15">
        <f t="shared" si="9"/>
        <v>-4.5</v>
      </c>
      <c r="I38" s="15">
        <f t="shared" si="3"/>
        <v>-7.5</v>
      </c>
      <c r="J38" s="15">
        <f t="shared" si="4"/>
        <v>-2</v>
      </c>
    </row>
    <row r="39" spans="1:10" s="15" customFormat="1" x14ac:dyDescent="0.25">
      <c r="A39" s="15">
        <v>5</v>
      </c>
      <c r="B39" s="15">
        <f t="shared" si="5"/>
        <v>-9</v>
      </c>
      <c r="C39" s="15">
        <f t="shared" si="8"/>
        <v>1.0000000000000001E-5</v>
      </c>
      <c r="D39" s="15">
        <f t="shared" si="0"/>
        <v>-7</v>
      </c>
      <c r="E39" s="15">
        <f t="shared" si="1"/>
        <v>-2</v>
      </c>
      <c r="F39" s="15">
        <f t="shared" si="2"/>
        <v>3</v>
      </c>
      <c r="G39" s="15">
        <f t="shared" si="9"/>
        <v>-5</v>
      </c>
      <c r="I39" s="15">
        <f t="shared" si="3"/>
        <v>-7</v>
      </c>
      <c r="J39" s="15">
        <f t="shared" si="4"/>
        <v>-2</v>
      </c>
    </row>
    <row r="40" spans="1:10" s="15" customFormat="1" x14ac:dyDescent="0.25">
      <c r="A40" s="15">
        <v>5.5</v>
      </c>
      <c r="B40" s="15">
        <f t="shared" si="5"/>
        <v>-8.5</v>
      </c>
      <c r="C40" s="15">
        <f t="shared" si="8"/>
        <v>3.1622776601683767E-6</v>
      </c>
      <c r="D40" s="15">
        <f t="shared" si="0"/>
        <v>-6.5</v>
      </c>
      <c r="E40" s="15">
        <f t="shared" si="1"/>
        <v>-2</v>
      </c>
      <c r="F40" s="15">
        <f t="shared" si="2"/>
        <v>2.4999999999999996</v>
      </c>
      <c r="G40" s="15">
        <f t="shared" si="9"/>
        <v>-5.5</v>
      </c>
      <c r="I40" s="15">
        <f t="shared" si="3"/>
        <v>-6.5</v>
      </c>
      <c r="J40" s="15">
        <f t="shared" si="4"/>
        <v>-2</v>
      </c>
    </row>
    <row r="41" spans="1:10" s="15" customFormat="1" x14ac:dyDescent="0.25">
      <c r="A41" s="15">
        <v>6</v>
      </c>
      <c r="B41" s="15">
        <f t="shared" si="5"/>
        <v>-8</v>
      </c>
      <c r="C41" s="15">
        <f t="shared" si="8"/>
        <v>9.9999999999999995E-7</v>
      </c>
      <c r="D41" s="15">
        <f t="shared" si="0"/>
        <v>-6</v>
      </c>
      <c r="E41" s="15">
        <f t="shared" si="1"/>
        <v>-2</v>
      </c>
      <c r="F41" s="15">
        <f t="shared" si="2"/>
        <v>2</v>
      </c>
      <c r="G41" s="15">
        <f t="shared" si="9"/>
        <v>-6</v>
      </c>
      <c r="I41" s="15">
        <f t="shared" si="3"/>
        <v>-6</v>
      </c>
      <c r="J41" s="15">
        <f t="shared" si="4"/>
        <v>-2</v>
      </c>
    </row>
    <row r="42" spans="1:10" s="15" customFormat="1" x14ac:dyDescent="0.25">
      <c r="A42" s="15">
        <v>6.5</v>
      </c>
      <c r="B42" s="15">
        <f t="shared" si="5"/>
        <v>-7.5</v>
      </c>
      <c r="C42" s="15">
        <f t="shared" si="8"/>
        <v>3.1622776601683734E-7</v>
      </c>
      <c r="D42" s="15">
        <f t="shared" si="0"/>
        <v>-5.5</v>
      </c>
      <c r="E42" s="15">
        <f t="shared" si="1"/>
        <v>-2</v>
      </c>
      <c r="F42" s="15">
        <f t="shared" si="2"/>
        <v>1.4999999999999991</v>
      </c>
      <c r="G42" s="15">
        <f t="shared" si="9"/>
        <v>-6.5</v>
      </c>
      <c r="I42" s="15">
        <f t="shared" si="3"/>
        <v>-5.5</v>
      </c>
      <c r="J42" s="15">
        <f t="shared" si="4"/>
        <v>-2</v>
      </c>
    </row>
    <row r="43" spans="1:10" s="15" customFormat="1" x14ac:dyDescent="0.25">
      <c r="A43" s="15">
        <v>7</v>
      </c>
      <c r="B43" s="15">
        <f t="shared" si="5"/>
        <v>-7</v>
      </c>
      <c r="C43" s="15">
        <f t="shared" si="8"/>
        <v>9.9999999999999995E-8</v>
      </c>
      <c r="D43" s="15">
        <f t="shared" si="0"/>
        <v>-5</v>
      </c>
      <c r="E43" s="15">
        <f t="shared" si="1"/>
        <v>-2</v>
      </c>
      <c r="F43" s="15">
        <f t="shared" si="2"/>
        <v>1</v>
      </c>
      <c r="G43" s="15">
        <f t="shared" si="9"/>
        <v>-7</v>
      </c>
      <c r="I43" s="15">
        <f t="shared" si="3"/>
        <v>-5</v>
      </c>
      <c r="J43" s="15">
        <f t="shared" si="4"/>
        <v>-2</v>
      </c>
    </row>
    <row r="44" spans="1:10" s="15" customFormat="1" x14ac:dyDescent="0.25">
      <c r="A44" s="15">
        <v>7.5</v>
      </c>
      <c r="B44" s="15">
        <f t="shared" si="5"/>
        <v>-6.5</v>
      </c>
      <c r="C44" s="15">
        <f t="shared" si="8"/>
        <v>3.1622776601683699E-8</v>
      </c>
      <c r="D44" s="15">
        <f t="shared" si="0"/>
        <v>-4.5</v>
      </c>
      <c r="E44" s="15">
        <f t="shared" si="1"/>
        <v>-2</v>
      </c>
      <c r="F44" s="15">
        <f t="shared" si="2"/>
        <v>0.49999999999999872</v>
      </c>
      <c r="G44" s="15">
        <f t="shared" si="9"/>
        <v>-7.5</v>
      </c>
      <c r="I44" s="15">
        <f t="shared" si="3"/>
        <v>-4.5</v>
      </c>
      <c r="J44" s="15">
        <f t="shared" si="4"/>
        <v>-2</v>
      </c>
    </row>
    <row r="45" spans="1:10" s="15" customFormat="1" x14ac:dyDescent="0.25">
      <c r="A45" s="15">
        <v>8</v>
      </c>
      <c r="B45" s="15">
        <f t="shared" si="5"/>
        <v>-6</v>
      </c>
      <c r="C45" s="15">
        <f t="shared" si="8"/>
        <v>1E-8</v>
      </c>
      <c r="D45" s="15">
        <f t="shared" si="0"/>
        <v>-4</v>
      </c>
      <c r="E45" s="15">
        <f t="shared" si="1"/>
        <v>-2</v>
      </c>
      <c r="F45" s="15">
        <f t="shared" si="2"/>
        <v>0</v>
      </c>
      <c r="G45" s="15">
        <f t="shared" si="9"/>
        <v>-8</v>
      </c>
      <c r="I45" s="15">
        <f t="shared" si="3"/>
        <v>-4</v>
      </c>
      <c r="J45" s="15">
        <f t="shared" si="4"/>
        <v>-2</v>
      </c>
    </row>
    <row r="46" spans="1:10" s="15" customFormat="1" x14ac:dyDescent="0.25">
      <c r="A46" s="15">
        <v>8.5</v>
      </c>
      <c r="B46" s="15">
        <f t="shared" si="5"/>
        <v>-5.5</v>
      </c>
      <c r="C46" s="15">
        <f t="shared" si="8"/>
        <v>3.1622776601683779E-9</v>
      </c>
      <c r="D46" s="15">
        <f t="shared" si="0"/>
        <v>-3.5</v>
      </c>
      <c r="E46" s="15">
        <f t="shared" si="1"/>
        <v>-2</v>
      </c>
      <c r="F46" s="15">
        <f t="shared" si="2"/>
        <v>-0.50000000000000022</v>
      </c>
      <c r="G46" s="15">
        <f t="shared" si="9"/>
        <v>-8.5</v>
      </c>
      <c r="I46" s="15">
        <f t="shared" si="3"/>
        <v>-3.5</v>
      </c>
      <c r="J46" s="15">
        <f t="shared" si="4"/>
        <v>-2</v>
      </c>
    </row>
    <row r="47" spans="1:10" s="15" customFormat="1" x14ac:dyDescent="0.25">
      <c r="A47" s="15">
        <v>9</v>
      </c>
      <c r="B47" s="15">
        <f t="shared" si="5"/>
        <v>-5</v>
      </c>
      <c r="C47" s="15">
        <f t="shared" si="8"/>
        <v>1.0000000000000001E-9</v>
      </c>
      <c r="D47" s="15">
        <f t="shared" si="0"/>
        <v>-3</v>
      </c>
      <c r="E47" s="15">
        <f t="shared" si="1"/>
        <v>-2</v>
      </c>
      <c r="F47" s="15">
        <f t="shared" si="2"/>
        <v>-1</v>
      </c>
      <c r="G47" s="15">
        <f t="shared" si="9"/>
        <v>-9</v>
      </c>
      <c r="I47" s="15">
        <f t="shared" si="3"/>
        <v>-3</v>
      </c>
      <c r="J47" s="15">
        <f t="shared" si="4"/>
        <v>-2</v>
      </c>
    </row>
    <row r="48" spans="1:10" s="15" customFormat="1" x14ac:dyDescent="0.25">
      <c r="A48" s="15">
        <v>9.5</v>
      </c>
      <c r="B48" s="15">
        <f t="shared" si="5"/>
        <v>-4.5</v>
      </c>
      <c r="C48" s="15">
        <f t="shared" si="8"/>
        <v>3.1622776601683744E-10</v>
      </c>
      <c r="D48" s="15">
        <f t="shared" si="0"/>
        <v>-2.5</v>
      </c>
      <c r="E48" s="15">
        <f t="shared" si="1"/>
        <v>-2</v>
      </c>
      <c r="F48" s="15">
        <f t="shared" si="2"/>
        <v>-1.5000000000000007</v>
      </c>
      <c r="G48" s="15">
        <f t="shared" si="9"/>
        <v>-9.5</v>
      </c>
      <c r="I48" s="15">
        <f t="shared" si="3"/>
        <v>-2.5</v>
      </c>
      <c r="J48" s="15">
        <f t="shared" si="4"/>
        <v>-2</v>
      </c>
    </row>
    <row r="49" spans="1:10" s="15" customFormat="1" x14ac:dyDescent="0.25">
      <c r="A49" s="15">
        <v>10</v>
      </c>
      <c r="B49" s="15">
        <f t="shared" si="5"/>
        <v>-4</v>
      </c>
      <c r="C49" s="15">
        <f t="shared" si="8"/>
        <v>1E-10</v>
      </c>
      <c r="D49" s="15">
        <f t="shared" si="0"/>
        <v>-2</v>
      </c>
      <c r="E49" s="15">
        <f t="shared" si="1"/>
        <v>-2</v>
      </c>
      <c r="F49" s="15">
        <f t="shared" si="2"/>
        <v>-2</v>
      </c>
      <c r="G49" s="15">
        <f t="shared" si="9"/>
        <v>-10</v>
      </c>
      <c r="I49" s="15">
        <f t="shared" si="3"/>
        <v>-2.15</v>
      </c>
      <c r="J49" s="15">
        <f t="shared" si="4"/>
        <v>-2.15</v>
      </c>
    </row>
    <row r="50" spans="1:10" s="15" customFormat="1" x14ac:dyDescent="0.25">
      <c r="A50" s="15">
        <v>10.5</v>
      </c>
      <c r="B50" s="15">
        <f t="shared" si="5"/>
        <v>-3.5</v>
      </c>
      <c r="C50" s="15">
        <f t="shared" si="8"/>
        <v>3.162277660168371E-11</v>
      </c>
      <c r="D50" s="15">
        <f t="shared" si="0"/>
        <v>-1.5</v>
      </c>
      <c r="E50" s="15">
        <f t="shared" si="1"/>
        <v>-2</v>
      </c>
      <c r="F50" s="15">
        <f t="shared" si="2"/>
        <v>-2.5000000000000013</v>
      </c>
      <c r="G50" s="15">
        <f t="shared" si="9"/>
        <v>-10.5</v>
      </c>
      <c r="I50" s="15">
        <f t="shared" si="3"/>
        <v>-2</v>
      </c>
      <c r="J50" s="15">
        <f t="shared" si="4"/>
        <v>-2.5000000000000013</v>
      </c>
    </row>
    <row r="51" spans="1:10" s="15" customFormat="1" x14ac:dyDescent="0.25">
      <c r="A51" s="15">
        <v>11</v>
      </c>
      <c r="B51" s="15">
        <f t="shared" si="5"/>
        <v>-3</v>
      </c>
      <c r="C51" s="15">
        <f t="shared" si="8"/>
        <v>9.9999999999999994E-12</v>
      </c>
      <c r="D51" s="15">
        <f t="shared" si="0"/>
        <v>-1</v>
      </c>
      <c r="E51" s="15">
        <f t="shared" si="1"/>
        <v>-2</v>
      </c>
      <c r="F51" s="15">
        <f t="shared" si="2"/>
        <v>-3</v>
      </c>
      <c r="G51" s="15">
        <f t="shared" si="9"/>
        <v>-11</v>
      </c>
      <c r="I51" s="15">
        <f t="shared" si="3"/>
        <v>-2</v>
      </c>
      <c r="J51" s="15">
        <f t="shared" si="4"/>
        <v>-3</v>
      </c>
    </row>
    <row r="52" spans="1:10" s="15" customFormat="1" x14ac:dyDescent="0.25">
      <c r="A52" s="15">
        <v>11.5</v>
      </c>
      <c r="B52" s="15">
        <f t="shared" si="5"/>
        <v>-2.5</v>
      </c>
      <c r="C52" s="15">
        <f t="shared" si="8"/>
        <v>3.1622776601683669E-12</v>
      </c>
      <c r="D52" s="15">
        <f t="shared" si="0"/>
        <v>-0.5</v>
      </c>
      <c r="E52" s="15">
        <f t="shared" si="1"/>
        <v>-2</v>
      </c>
      <c r="F52" s="15">
        <f t="shared" si="2"/>
        <v>-3.5000000000000018</v>
      </c>
      <c r="G52" s="15">
        <f t="shared" si="9"/>
        <v>-11.5</v>
      </c>
      <c r="I52" s="15">
        <f t="shared" si="3"/>
        <v>-2</v>
      </c>
      <c r="J52" s="15">
        <f t="shared" si="4"/>
        <v>-3.5000000000000018</v>
      </c>
    </row>
    <row r="53" spans="1:10" s="15" customFormat="1" x14ac:dyDescent="0.25">
      <c r="A53" s="15">
        <v>12</v>
      </c>
      <c r="B53" s="15">
        <f t="shared" si="5"/>
        <v>-2</v>
      </c>
      <c r="C53" s="15">
        <f t="shared" si="8"/>
        <v>9.9999999999999998E-13</v>
      </c>
      <c r="D53" s="15">
        <f t="shared" si="0"/>
        <v>0</v>
      </c>
      <c r="E53" s="15">
        <f t="shared" si="1"/>
        <v>-2</v>
      </c>
      <c r="F53" s="15">
        <f t="shared" si="2"/>
        <v>-4</v>
      </c>
      <c r="G53" s="15">
        <f t="shared" si="9"/>
        <v>-12</v>
      </c>
      <c r="I53" s="15">
        <f t="shared" si="3"/>
        <v>-2</v>
      </c>
      <c r="J53" s="15">
        <f t="shared" si="4"/>
        <v>-4</v>
      </c>
    </row>
    <row r="54" spans="1:10" s="15" customFormat="1" x14ac:dyDescent="0.25">
      <c r="A54" s="15">
        <v>12.5</v>
      </c>
      <c r="B54" s="15">
        <f t="shared" si="5"/>
        <v>-1.5</v>
      </c>
      <c r="C54" s="15">
        <f t="shared" si="8"/>
        <v>3.1622776601683746E-13</v>
      </c>
      <c r="D54" s="15">
        <f t="shared" si="0"/>
        <v>0.5</v>
      </c>
      <c r="E54" s="15">
        <f t="shared" si="1"/>
        <v>-2</v>
      </c>
      <c r="F54" s="15">
        <f t="shared" si="2"/>
        <v>-4.5000000000000009</v>
      </c>
      <c r="G54" s="15">
        <f t="shared" si="9"/>
        <v>-12.5</v>
      </c>
      <c r="I54" s="15">
        <f t="shared" si="3"/>
        <v>-2</v>
      </c>
      <c r="J54" s="15">
        <f t="shared" si="4"/>
        <v>-4.5000000000000009</v>
      </c>
    </row>
    <row r="55" spans="1:10" s="15" customFormat="1" x14ac:dyDescent="0.25">
      <c r="A55" s="15">
        <v>13</v>
      </c>
      <c r="B55" s="15">
        <f t="shared" si="5"/>
        <v>-1</v>
      </c>
      <c r="C55" s="15">
        <f t="shared" si="8"/>
        <v>1E-13</v>
      </c>
      <c r="D55" s="15">
        <f t="shared" si="0"/>
        <v>1</v>
      </c>
      <c r="E55" s="15">
        <f t="shared" si="1"/>
        <v>-2</v>
      </c>
      <c r="F55" s="15">
        <f t="shared" si="2"/>
        <v>-5</v>
      </c>
      <c r="G55" s="15">
        <f t="shared" si="9"/>
        <v>-13</v>
      </c>
      <c r="I55" s="15">
        <f t="shared" si="3"/>
        <v>-2</v>
      </c>
      <c r="J55" s="15">
        <f t="shared" si="4"/>
        <v>-5</v>
      </c>
    </row>
    <row r="56" spans="1:10" s="15" customFormat="1" x14ac:dyDescent="0.25">
      <c r="A56" s="15">
        <v>13.5</v>
      </c>
      <c r="B56" s="15">
        <f t="shared" si="5"/>
        <v>-0.5</v>
      </c>
      <c r="C56" s="15">
        <f t="shared" si="8"/>
        <v>3.1622776601683714E-14</v>
      </c>
      <c r="D56" s="15">
        <f t="shared" si="0"/>
        <v>1.5</v>
      </c>
      <c r="E56" s="15">
        <f t="shared" si="1"/>
        <v>-2</v>
      </c>
      <c r="F56" s="15">
        <f t="shared" si="2"/>
        <v>-5.5000000000000009</v>
      </c>
      <c r="G56" s="15">
        <f t="shared" si="9"/>
        <v>-13.5</v>
      </c>
      <c r="I56" s="15">
        <f t="shared" si="3"/>
        <v>-2</v>
      </c>
      <c r="J56" s="15">
        <f t="shared" si="4"/>
        <v>-5.5000000000000009</v>
      </c>
    </row>
    <row r="57" spans="1:10" s="15" customFormat="1" x14ac:dyDescent="0.25">
      <c r="A57" s="15">
        <v>14</v>
      </c>
      <c r="B57" s="15">
        <f t="shared" si="5"/>
        <v>0</v>
      </c>
      <c r="C57" s="15">
        <f t="shared" si="8"/>
        <v>1E-14</v>
      </c>
      <c r="D57" s="15">
        <f t="shared" si="0"/>
        <v>2</v>
      </c>
      <c r="E57" s="15">
        <f t="shared" si="1"/>
        <v>-2</v>
      </c>
      <c r="F57" s="15">
        <f t="shared" si="2"/>
        <v>-6</v>
      </c>
      <c r="G57" s="15">
        <f t="shared" si="9"/>
        <v>-14</v>
      </c>
      <c r="I57" s="15">
        <f t="shared" si="3"/>
        <v>-2</v>
      </c>
      <c r="J57" s="15">
        <f t="shared" si="4"/>
        <v>-6</v>
      </c>
    </row>
    <row r="58" spans="1:10" s="15" customFormat="1" x14ac:dyDescent="0.25">
      <c r="A58" s="15">
        <v>14.5</v>
      </c>
      <c r="B58" s="15">
        <f t="shared" si="5"/>
        <v>0.5</v>
      </c>
      <c r="C58" s="15">
        <f t="shared" si="8"/>
        <v>3.162277660168368E-15</v>
      </c>
      <c r="D58" s="15">
        <f t="shared" si="0"/>
        <v>2.5</v>
      </c>
      <c r="E58" s="15">
        <f t="shared" si="1"/>
        <v>-2</v>
      </c>
      <c r="F58" s="15">
        <f t="shared" si="2"/>
        <v>-6.5000000000000018</v>
      </c>
      <c r="G58" s="15">
        <f t="shared" si="9"/>
        <v>-14.5</v>
      </c>
      <c r="I58" s="15">
        <f t="shared" si="3"/>
        <v>-2</v>
      </c>
      <c r="J58" s="15">
        <f t="shared" si="4"/>
        <v>-6.5000000000000018</v>
      </c>
    </row>
    <row r="59" spans="1:10" s="15" customFormat="1" x14ac:dyDescent="0.25"/>
    <row r="60" spans="1:10" s="15" customFormat="1" x14ac:dyDescent="0.25"/>
    <row r="61" spans="1:10" s="15" customFormat="1" x14ac:dyDescent="0.25"/>
    <row r="62" spans="1:10" s="15" customFormat="1" x14ac:dyDescent="0.25"/>
    <row r="63" spans="1:10" s="15" customFormat="1" x14ac:dyDescent="0.25"/>
    <row r="64" spans="1:10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pans="1:27" s="15" customFormat="1" x14ac:dyDescent="0.25"/>
    <row r="210" spans="1:27" s="15" customFormat="1" x14ac:dyDescent="0.25"/>
    <row r="211" spans="1:27" s="15" customFormat="1" x14ac:dyDescent="0.25"/>
    <row r="212" spans="1:27" s="15" customFormat="1" x14ac:dyDescent="0.25"/>
    <row r="213" spans="1:27" s="15" customFormat="1" x14ac:dyDescent="0.25"/>
    <row r="214" spans="1:27" s="15" customFormat="1" x14ac:dyDescent="0.25"/>
    <row r="215" spans="1:27" s="15" customFormat="1" x14ac:dyDescent="0.25"/>
    <row r="216" spans="1:27" s="15" customFormat="1" x14ac:dyDescent="0.25"/>
    <row r="217" spans="1:27" s="15" customFormat="1" x14ac:dyDescent="0.25"/>
    <row r="218" spans="1:27" s="15" customFormat="1" x14ac:dyDescent="0.25"/>
    <row r="219" spans="1:27" s="15" customFormat="1" x14ac:dyDescent="0.25"/>
    <row r="220" spans="1:27" s="15" customFormat="1" x14ac:dyDescent="0.25"/>
    <row r="221" spans="1:27" s="15" customFormat="1" x14ac:dyDescent="0.25"/>
    <row r="222" spans="1:27" s="15" customFormat="1" x14ac:dyDescent="0.25"/>
    <row r="223" spans="1:27" s="15" customFormat="1" x14ac:dyDescent="0.25"/>
    <row r="224" spans="1:27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Dudás Katalin</dc:creator>
  <cp:lastModifiedBy>Dudás Kata</cp:lastModifiedBy>
  <cp:lastPrinted>2011-05-09T12:27:25Z</cp:lastPrinted>
  <dcterms:created xsi:type="dcterms:W3CDTF">2010-06-12T12:17:07Z</dcterms:created>
  <dcterms:modified xsi:type="dcterms:W3CDTF">2011-05-09T12:30:11Z</dcterms:modified>
</cp:coreProperties>
</file>